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uel\Desktop\"/>
    </mc:Choice>
  </mc:AlternateContent>
  <xr:revisionPtr revIDLastSave="0" documentId="13_ncr:1_{8F45139C-C1E2-4FDB-99DF-CEAEC54B52FF}" xr6:coauthVersionLast="47" xr6:coauthVersionMax="47" xr10:uidLastSave="{00000000-0000-0000-0000-000000000000}"/>
  <bookViews>
    <workbookView xWindow="11685" yWindow="2325" windowWidth="23130" windowHeight="16590" activeTab="1" xr2:uid="{00000000-000D-0000-FFFF-FFFF00000000}"/>
  </bookViews>
  <sheets>
    <sheet name="Diagramm1" sheetId="5" r:id="rId1"/>
    <sheet name="0.20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30" i="4"/>
  <c r="E2" i="4"/>
  <c r="B22" i="4"/>
  <c r="E4" i="4"/>
  <c r="B10" i="4" s="1"/>
  <c r="E34" i="4" s="1"/>
  <c r="C13" i="4"/>
  <c r="E13" i="4" s="1"/>
  <c r="E23" i="4"/>
  <c r="E8" i="4"/>
  <c r="C7" i="4"/>
  <c r="E10" i="4" l="1"/>
  <c r="E26" i="4" s="1"/>
  <c r="E35" i="4"/>
  <c r="E22" i="4"/>
  <c r="E14" i="4"/>
  <c r="E27" i="4" s="1"/>
  <c r="E15" i="4" l="1"/>
  <c r="E38" i="4"/>
  <c r="E3" i="4"/>
  <c r="E37" i="4" l="1"/>
  <c r="E11" i="4"/>
  <c r="B29" i="4" l="1"/>
  <c r="E29" i="4" s="1"/>
  <c r="E16" i="4"/>
  <c r="E18" i="4" s="1"/>
  <c r="E31" i="4" l="1"/>
  <c r="E33" i="4" s="1"/>
  <c r="E39" i="4" s="1"/>
  <c r="E40" i="4" l="1"/>
  <c r="E41" i="4" s="1"/>
</calcChain>
</file>

<file path=xl/sharedStrings.xml><?xml version="1.0" encoding="utf-8"?>
<sst xmlns="http://schemas.openxmlformats.org/spreadsheetml/2006/main" count="35" uniqueCount="35">
  <si>
    <t>Ausgaben</t>
  </si>
  <si>
    <t>Instandhaltung und Verwaltung</t>
  </si>
  <si>
    <t>Summe der Ausgaben</t>
  </si>
  <si>
    <t>Steuerliches Ergebnis</t>
  </si>
  <si>
    <t>Überschuss monatlich</t>
  </si>
  <si>
    <t>qm</t>
  </si>
  <si>
    <t>Kaltmiete pro qm</t>
  </si>
  <si>
    <t>Einnahmen jährlich</t>
  </si>
  <si>
    <t>Darlehen</t>
  </si>
  <si>
    <t>Zinsen Bank</t>
  </si>
  <si>
    <t>Kaufnebenkosten</t>
  </si>
  <si>
    <t>Gesamtaufwand</t>
  </si>
  <si>
    <t>WEG</t>
  </si>
  <si>
    <t>Zinskosten</t>
  </si>
  <si>
    <t>AfA</t>
  </si>
  <si>
    <t>Möbel</t>
  </si>
  <si>
    <t>Tilgung jährlich</t>
  </si>
  <si>
    <t>Herstellungskosten</t>
  </si>
  <si>
    <t>Überschuss aus Verm und Verp. Einnahme - Ausgaben</t>
  </si>
  <si>
    <t>Verwaltung</t>
  </si>
  <si>
    <t>Einnahmen und Ausgaben Überschuss nach Steuern und vor Tilgung</t>
  </si>
  <si>
    <t>Vermögensaufbau monatlich</t>
  </si>
  <si>
    <t>Vermögensaufbau jährlich</t>
  </si>
  <si>
    <t>Überschuß / Aufwand monatlich</t>
  </si>
  <si>
    <t>Einnahmen monatlich</t>
  </si>
  <si>
    <t>Tilgung monatlich</t>
  </si>
  <si>
    <t>Rate Bank Gesamt / Monat</t>
  </si>
  <si>
    <t>Rate Bank Gesamt / Jahr</t>
  </si>
  <si>
    <t>Abschreibungsgrundlage</t>
  </si>
  <si>
    <t>Gebäude-Anteil</t>
  </si>
  <si>
    <t>grüne Felder bitte mit eigenen Werten befüllen</t>
  </si>
  <si>
    <t xml:space="preserve">Zinsen Bank </t>
  </si>
  <si>
    <t>Rücklage € / qm</t>
  </si>
  <si>
    <t>Kaufpreis (inkl. Möbel)</t>
  </si>
  <si>
    <t>Steuer-Vorteil/Belastung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</si>
</sst>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10" fontId="0" fillId="0" borderId="0" xfId="0" applyNumberFormat="1"/>
    <xf numFmtId="0" fontId="2" fillId="0" borderId="0" xfId="0" applyFont="1"/>
    <xf numFmtId="9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3" fontId="0" fillId="0" borderId="0" xfId="0" applyNumberFormat="1"/>
    <xf numFmtId="0" fontId="0" fillId="0" borderId="0" xfId="0" applyAlignment="1">
      <alignment wrapText="1"/>
    </xf>
    <xf numFmtId="0" fontId="0" fillId="2" borderId="4" xfId="0" applyFill="1" applyBorder="1"/>
    <xf numFmtId="10" fontId="0" fillId="2" borderId="4" xfId="0" applyNumberFormat="1" applyFill="1" applyBorder="1"/>
    <xf numFmtId="3" fontId="0" fillId="2" borderId="4" xfId="0" applyNumberFormat="1" applyFill="1" applyBorder="1"/>
    <xf numFmtId="2" fontId="0" fillId="2" borderId="5" xfId="0" applyNumberFormat="1" applyFill="1" applyBorder="1"/>
    <xf numFmtId="2" fontId="0" fillId="2" borderId="4" xfId="0" applyNumberFormat="1" applyFill="1" applyBorder="1"/>
    <xf numFmtId="10" fontId="0" fillId="2" borderId="4" xfId="1" applyNumberFormat="1" applyFont="1" applyFill="1" applyBorder="1"/>
    <xf numFmtId="9" fontId="0" fillId="2" borderId="4" xfId="0" applyNumberFormat="1" applyFill="1" applyBorder="1"/>
    <xf numFmtId="0" fontId="0" fillId="3" borderId="0" xfId="0" applyFill="1"/>
    <xf numFmtId="2" fontId="0" fillId="3" borderId="0" xfId="0" applyNumberForma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280592"/>
        <c:axId val="543281072"/>
      </c:barChart>
      <c:catAx>
        <c:axId val="543280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281072"/>
        <c:crosses val="autoZero"/>
        <c:auto val="1"/>
        <c:lblAlgn val="ctr"/>
        <c:lblOffset val="100"/>
        <c:noMultiLvlLbl val="0"/>
      </c:catAx>
      <c:valAx>
        <c:axId val="54328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328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CF9D13-4692-4FB9-A32F-886BEC76B6F6}">
  <sheetPr/>
  <sheetViews>
    <sheetView zoomScale="62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8952" cy="598129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8AD04D9-89A1-E051-930F-A12F2B9C41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88DD8-F8EA-44CB-8BF1-3D80DAAE7B1C}">
  <dimension ref="A1:N41"/>
  <sheetViews>
    <sheetView tabSelected="1" topLeftCell="A13" zoomScaleNormal="100" workbookViewId="0">
      <selection activeCell="F43" sqref="F43"/>
    </sheetView>
  </sheetViews>
  <sheetFormatPr baseColWidth="10" defaultRowHeight="15" x14ac:dyDescent="0.25"/>
  <cols>
    <col min="1" max="1" width="34.85546875" customWidth="1"/>
    <col min="2" max="2" width="9.28515625" customWidth="1"/>
    <col min="3" max="3" width="10.5703125" customWidth="1"/>
    <col min="4" max="4" width="5.42578125" customWidth="1"/>
    <col min="5" max="5" width="11.28515625" customWidth="1"/>
    <col min="6" max="6" width="9.7109375" customWidth="1"/>
    <col min="7" max="7" width="12.7109375" customWidth="1"/>
    <col min="8" max="8" width="7.7109375" customWidth="1"/>
    <col min="9" max="9" width="24" customWidth="1"/>
    <col min="11" max="11" width="11.85546875" customWidth="1"/>
    <col min="13" max="13" width="15" customWidth="1"/>
  </cols>
  <sheetData>
    <row r="1" spans="1:14" x14ac:dyDescent="0.25">
      <c r="A1" t="s">
        <v>33</v>
      </c>
      <c r="E1" s="15">
        <v>100000</v>
      </c>
    </row>
    <row r="2" spans="1:14" x14ac:dyDescent="0.25">
      <c r="A2" t="s">
        <v>10</v>
      </c>
      <c r="E2" s="15">
        <f>E1*0.11</f>
        <v>11000</v>
      </c>
    </row>
    <row r="3" spans="1:14" x14ac:dyDescent="0.25">
      <c r="A3" t="s">
        <v>11</v>
      </c>
      <c r="E3" s="6">
        <f>E1+E2</f>
        <v>111000</v>
      </c>
      <c r="G3" s="13"/>
      <c r="H3" t="s">
        <v>30</v>
      </c>
      <c r="J3" s="6"/>
      <c r="K3" s="6"/>
      <c r="L3" s="6"/>
      <c r="M3" s="6"/>
      <c r="N3" s="6"/>
    </row>
    <row r="4" spans="1:14" x14ac:dyDescent="0.25">
      <c r="A4" t="s">
        <v>8</v>
      </c>
      <c r="E4" s="15">
        <f>E1</f>
        <v>100000</v>
      </c>
      <c r="F4" s="5"/>
      <c r="G4" s="6"/>
    </row>
    <row r="5" spans="1:14" x14ac:dyDescent="0.25">
      <c r="A5" t="s">
        <v>5</v>
      </c>
      <c r="C5" s="17">
        <v>30</v>
      </c>
      <c r="E5" s="6"/>
    </row>
    <row r="6" spans="1:14" x14ac:dyDescent="0.25">
      <c r="A6" t="s">
        <v>6</v>
      </c>
      <c r="C6" s="16">
        <v>23</v>
      </c>
      <c r="E6" s="6"/>
    </row>
    <row r="7" spans="1:14" x14ac:dyDescent="0.25">
      <c r="A7" t="s">
        <v>24</v>
      </c>
      <c r="C7" s="6">
        <f>C6*C5</f>
        <v>690</v>
      </c>
      <c r="E7" s="6"/>
    </row>
    <row r="8" spans="1:14" x14ac:dyDescent="0.25">
      <c r="A8" s="4" t="s">
        <v>7</v>
      </c>
      <c r="B8" s="4"/>
      <c r="C8" s="4"/>
      <c r="D8" s="4"/>
      <c r="E8" s="6">
        <f>(C5*C6)*12</f>
        <v>8280</v>
      </c>
    </row>
    <row r="9" spans="1:14" x14ac:dyDescent="0.25">
      <c r="A9" s="4" t="s">
        <v>0</v>
      </c>
      <c r="E9" s="6"/>
    </row>
    <row r="10" spans="1:14" x14ac:dyDescent="0.25">
      <c r="A10" t="s">
        <v>9</v>
      </c>
      <c r="B10" s="11">
        <f>E4</f>
        <v>100000</v>
      </c>
      <c r="C10" s="18">
        <v>0.04</v>
      </c>
      <c r="E10" s="6">
        <f>B10*C10</f>
        <v>4000</v>
      </c>
      <c r="H10" s="11"/>
      <c r="J10" s="6"/>
    </row>
    <row r="11" spans="1:14" x14ac:dyDescent="0.25">
      <c r="A11" t="s">
        <v>31</v>
      </c>
      <c r="E11" s="6">
        <f>SUM(E10:E10)</f>
        <v>4000</v>
      </c>
    </row>
    <row r="12" spans="1:14" x14ac:dyDescent="0.25">
      <c r="E12" s="6"/>
      <c r="J12" s="1"/>
    </row>
    <row r="13" spans="1:14" x14ac:dyDescent="0.25">
      <c r="A13" t="s">
        <v>32</v>
      </c>
      <c r="B13" s="17">
        <v>1.5</v>
      </c>
      <c r="C13" s="2">
        <f>C5</f>
        <v>30</v>
      </c>
      <c r="E13" s="6">
        <f>C13*B13*12</f>
        <v>540</v>
      </c>
      <c r="J13" s="1"/>
    </row>
    <row r="14" spans="1:14" x14ac:dyDescent="0.25">
      <c r="A14" t="s">
        <v>12</v>
      </c>
      <c r="C14" s="17">
        <v>66</v>
      </c>
      <c r="E14" s="6">
        <f>C14*12</f>
        <v>792</v>
      </c>
      <c r="J14" s="1"/>
    </row>
    <row r="15" spans="1:14" x14ac:dyDescent="0.25">
      <c r="A15" t="s">
        <v>1</v>
      </c>
      <c r="E15" s="8">
        <f>E13+E14</f>
        <v>1332</v>
      </c>
      <c r="J15" s="1"/>
    </row>
    <row r="16" spans="1:14" x14ac:dyDescent="0.25">
      <c r="A16" s="4" t="s">
        <v>2</v>
      </c>
      <c r="B16" s="4"/>
      <c r="C16" s="4"/>
      <c r="D16" s="4"/>
      <c r="E16" s="7">
        <f>E11+E15</f>
        <v>5332</v>
      </c>
    </row>
    <row r="17" spans="1:14" x14ac:dyDescent="0.25">
      <c r="E17" s="2"/>
      <c r="G17" s="1"/>
    </row>
    <row r="18" spans="1:14" ht="15.75" thickBot="1" x14ac:dyDescent="0.3">
      <c r="A18" s="4" t="s">
        <v>18</v>
      </c>
      <c r="E18" s="9">
        <f>E8-E16</f>
        <v>2948</v>
      </c>
    </row>
    <row r="19" spans="1:14" ht="15.75" thickTop="1" x14ac:dyDescent="0.25">
      <c r="E19" s="6"/>
      <c r="K19" s="2"/>
      <c r="M19" s="6"/>
      <c r="N19" s="1"/>
    </row>
    <row r="20" spans="1:14" x14ac:dyDescent="0.25">
      <c r="A20" s="4" t="s">
        <v>14</v>
      </c>
    </row>
    <row r="21" spans="1:14" x14ac:dyDescent="0.25">
      <c r="A21" t="s">
        <v>29</v>
      </c>
      <c r="B21">
        <v>0.85</v>
      </c>
    </row>
    <row r="22" spans="1:14" x14ac:dyDescent="0.25">
      <c r="A22" t="s">
        <v>17</v>
      </c>
      <c r="B22" s="11">
        <f>E1*B21</f>
        <v>85000</v>
      </c>
      <c r="C22" s="14">
        <v>0.02</v>
      </c>
      <c r="E22" s="6">
        <f>(B22*C22)*-1</f>
        <v>-1700</v>
      </c>
      <c r="H22" s="6"/>
    </row>
    <row r="23" spans="1:14" x14ac:dyDescent="0.25">
      <c r="A23" t="s">
        <v>15</v>
      </c>
      <c r="B23" s="15">
        <v>10000</v>
      </c>
      <c r="C23" s="3">
        <v>0.1</v>
      </c>
      <c r="E23" s="10">
        <f>(C23*B23)*-1</f>
        <v>-1000</v>
      </c>
      <c r="K23" s="2"/>
    </row>
    <row r="24" spans="1:14" x14ac:dyDescent="0.25">
      <c r="C24" s="3"/>
      <c r="E24" s="6">
        <f>SUM(E22:E23)</f>
        <v>-2700</v>
      </c>
      <c r="F24" t="s">
        <v>28</v>
      </c>
    </row>
    <row r="25" spans="1:14" x14ac:dyDescent="0.25">
      <c r="C25" s="3"/>
      <c r="E25" s="6"/>
    </row>
    <row r="26" spans="1:14" x14ac:dyDescent="0.25">
      <c r="A26" t="s">
        <v>13</v>
      </c>
      <c r="E26" s="6">
        <f>(E10)*-1</f>
        <v>-4000</v>
      </c>
    </row>
    <row r="27" spans="1:14" x14ac:dyDescent="0.25">
      <c r="A27" t="s">
        <v>19</v>
      </c>
      <c r="E27" s="6">
        <f>-E14</f>
        <v>-792</v>
      </c>
    </row>
    <row r="28" spans="1:14" x14ac:dyDescent="0.25">
      <c r="E28" s="6"/>
    </row>
    <row r="29" spans="1:14" x14ac:dyDescent="0.25">
      <c r="A29" t="s">
        <v>34</v>
      </c>
      <c r="B29" s="11">
        <f>E30</f>
        <v>788</v>
      </c>
      <c r="C29" s="19">
        <v>0.42</v>
      </c>
      <c r="E29" s="6">
        <f>(B29*C29)</f>
        <v>330.96</v>
      </c>
    </row>
    <row r="30" spans="1:14" x14ac:dyDescent="0.25">
      <c r="A30" t="s">
        <v>3</v>
      </c>
      <c r="E30" s="6">
        <f>E8-E11-E14+E22+E23</f>
        <v>788</v>
      </c>
    </row>
    <row r="31" spans="1:14" ht="32.25" customHeight="1" x14ac:dyDescent="0.25">
      <c r="A31" s="12" t="s">
        <v>20</v>
      </c>
      <c r="E31" s="6">
        <f>E29*(-1)+E18</f>
        <v>2617.04</v>
      </c>
    </row>
    <row r="32" spans="1:14" x14ac:dyDescent="0.25">
      <c r="E32" s="6"/>
    </row>
    <row r="33" spans="1:7" x14ac:dyDescent="0.25">
      <c r="A33" t="s">
        <v>4</v>
      </c>
      <c r="E33" s="6">
        <f>E31/12</f>
        <v>218.08666666666667</v>
      </c>
    </row>
    <row r="34" spans="1:7" x14ac:dyDescent="0.25">
      <c r="A34" t="s">
        <v>16</v>
      </c>
      <c r="C34" s="14">
        <v>0.02</v>
      </c>
      <c r="E34" s="6">
        <f>C34*B10</f>
        <v>2000</v>
      </c>
      <c r="G34" s="2"/>
    </row>
    <row r="35" spans="1:7" x14ac:dyDescent="0.25">
      <c r="A35" t="s">
        <v>25</v>
      </c>
      <c r="C35" s="3"/>
      <c r="E35" s="6">
        <f>(E34/12)</f>
        <v>166.66666666666666</v>
      </c>
    </row>
    <row r="36" spans="1:7" x14ac:dyDescent="0.25">
      <c r="C36" s="3"/>
      <c r="E36" s="6"/>
    </row>
    <row r="37" spans="1:7" x14ac:dyDescent="0.25">
      <c r="A37" t="s">
        <v>26</v>
      </c>
      <c r="C37" s="3"/>
      <c r="E37" s="6">
        <f>(E10/12)+E35</f>
        <v>500</v>
      </c>
    </row>
    <row r="38" spans="1:7" x14ac:dyDescent="0.25">
      <c r="A38" t="s">
        <v>27</v>
      </c>
      <c r="E38" s="6">
        <f>E34+E10</f>
        <v>6000</v>
      </c>
    </row>
    <row r="39" spans="1:7" x14ac:dyDescent="0.25">
      <c r="A39" s="20" t="s">
        <v>23</v>
      </c>
      <c r="B39" s="20"/>
      <c r="C39" s="20"/>
      <c r="D39" s="20"/>
      <c r="E39" s="21">
        <f>E33-E35</f>
        <v>51.420000000000016</v>
      </c>
    </row>
    <row r="40" spans="1:7" x14ac:dyDescent="0.25">
      <c r="A40" t="s">
        <v>21</v>
      </c>
      <c r="E40" s="6">
        <f>E35+E39</f>
        <v>218.08666666666667</v>
      </c>
    </row>
    <row r="41" spans="1:7" x14ac:dyDescent="0.25">
      <c r="A41" t="s">
        <v>22</v>
      </c>
      <c r="E41" s="6">
        <f>E40*12</f>
        <v>2617.04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6dda9706-8724-4d66-884d-d2325f000925</BSO999929>
</file>

<file path=customXml/itemProps1.xml><?xml version="1.0" encoding="utf-8"?>
<ds:datastoreItem xmlns:ds="http://schemas.openxmlformats.org/officeDocument/2006/customXml" ds:itemID="{30841217-C206-44CE-B7DF-B46B8B32A13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0.20</vt:lpstr>
      <vt:lpstr>Diagramm1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Samuel Wartmann</cp:lastModifiedBy>
  <dcterms:created xsi:type="dcterms:W3CDTF">2021-12-29T16:12:31Z</dcterms:created>
  <dcterms:modified xsi:type="dcterms:W3CDTF">2026-07-17T08:20:47Z</dcterms:modified>
</cp:coreProperties>
</file>